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95" yWindow="510" windowWidth="10845" windowHeight="79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<sst xmlns="http://schemas.openxmlformats.org/spreadsheetml/2006/main" count="1453" uniqueCount="729">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</sst>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5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75985</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51382</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2139</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472</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1029</v>
      </c>
      <c r="J16" s="18">
        <f>SUM(I19:I21)</f>
        <v>4049</v>
      </c>
      <c r="K16" s="12">
        <v>4481</v>
      </c>
      <c r="L16" s="18">
        <f>SUM(K19:K21)</f>
        <v>19509</v>
      </c>
      <c r="M16" s="12">
        <v>5111</v>
      </c>
      <c r="N16" s="18">
        <f>SUM(M19:M21)</f>
        <v>26880</v>
      </c>
      <c r="O16" s="13">
        <v>2468</v>
      </c>
      <c r="P16" s="18">
        <f>SUM(O19:O21)</f>
        <v>14028</v>
      </c>
      <c r="Q16" s="13">
        <v>913</v>
      </c>
      <c r="R16" s="18">
        <f>SUM(Q19:Q21)</f>
        <v>5349</v>
      </c>
      <c r="S16" s="13">
        <v>341</v>
      </c>
      <c r="T16" s="18">
        <f>SUM(S19:S21)</f>
        <v>2055</v>
      </c>
      <c r="U16" s="13">
        <v>111</v>
      </c>
      <c r="V16" s="18">
        <f>SUM(U19:U21)</f>
        <v>655</v>
      </c>
      <c r="W16" s="13">
        <v>54</v>
      </c>
      <c r="X16" s="18">
        <f>SUM(W19:W21)</f>
        <v>295</v>
      </c>
      <c r="Y16" s="13">
        <v>59</v>
      </c>
      <c r="Z16" s="18">
        <f>SUM(Y19:Y21)</f>
        <v>354</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-1029</v>
      </c>
      <c r="K18" s="12"/>
      <c r="L18" s="18">
        <f>(K15-1)*K16+K15*(K17+K18)</f>
        <v>4481</v>
      </c>
      <c r="M18" s="12"/>
      <c r="N18" s="18">
        <f>(M15-1)*M16+M15*(M17+M18)</f>
        <v>10222</v>
      </c>
      <c r="O18" s="13"/>
      <c r="P18" s="18">
        <f>(O15-1)*O16+O15*(O17+O18)</f>
        <v>7404</v>
      </c>
      <c r="Q18" s="13"/>
      <c r="R18" s="18">
        <f>(Q15-1)*Q16+Q15*(Q17+Q18)</f>
        <v>3652</v>
      </c>
      <c r="S18" s="13"/>
      <c r="T18" s="18">
        <f>(S15-1)*S16+S15*(S17+S18)</f>
        <v>1705</v>
      </c>
      <c r="U18" s="13"/>
      <c r="V18" s="18">
        <f>(U15-1)*U16+U15*(U17+U18)</f>
        <v>666</v>
      </c>
      <c r="W18" s="13"/>
      <c r="X18" s="18">
        <f>(W15-1)*W16+W15*(W17+W18)</f>
        <v>378</v>
      </c>
      <c r="Y18" s="13"/>
      <c r="Z18" s="18">
        <f>(Y15-1)*Y16+Y15*(Y17+Y18)</f>
        <v>472</v>
      </c>
      <c r="AA18" s="141"/>
    </row>
    <row r="19" spans="1:27" ht="33.75">
      <c r="A19" s="146"/>
      <c r="B19" s="141"/>
      <c r="C19" s="143"/>
      <c r="D19" s="124"/>
      <c r="E19" s="121"/>
      <c r="F19" s="11" t="s">
        <v>16</v>
      </c>
      <c r="G19" s="50" t="s">
        <v>579</v>
      </c>
      <c r="H19" s="94" t="s">
        <v>710</v>
      </c>
      <c r="I19" s="44">
        <v>4049</v>
      </c>
      <c r="J19" s="22" t="s">
        <v>73</v>
      </c>
      <c r="K19" s="12">
        <v>19509</v>
      </c>
      <c r="L19" s="22" t="s">
        <v>74</v>
      </c>
      <c r="M19" s="12">
        <v>26880</v>
      </c>
      <c r="N19" s="22" t="s">
        <v>75</v>
      </c>
      <c r="O19" s="13">
        <v>14028</v>
      </c>
      <c r="P19" s="22" t="s">
        <v>76</v>
      </c>
      <c r="Q19" s="13">
        <v>5349</v>
      </c>
      <c r="R19" s="22" t="s">
        <v>77</v>
      </c>
      <c r="S19" s="13">
        <v>2055</v>
      </c>
      <c r="T19" s="22" t="s">
        <v>78</v>
      </c>
      <c r="U19" s="13">
        <v>655</v>
      </c>
      <c r="V19" s="22" t="s">
        <v>79</v>
      </c>
      <c r="W19" s="13">
        <v>295</v>
      </c>
      <c r="X19" s="22" t="s">
        <v>80</v>
      </c>
      <c r="Y19" s="13">
        <v>354</v>
      </c>
      <c r="Z19" s="22" t="s">
        <v>81</v>
      </c>
      <c r="AA19" s="141"/>
    </row>
    <row r="20" spans="1:27" ht="22.5">
      <c r="A20" s="146"/>
      <c r="B20" s="141"/>
      <c r="C20" s="143"/>
      <c r="D20" s="124"/>
      <c r="E20" s="121"/>
      <c r="F20" s="11" t="s">
        <v>19</v>
      </c>
      <c r="G20" s="50" t="s">
        <v>579</v>
      </c>
      <c r="H20" s="25" t="s">
        <v>65</v>
      </c>
      <c r="I20" s="44"/>
      <c r="J20" s="28">
        <f>IF(J18=0,"",J16/J18)</f>
        <v>-3.93488824101069</v>
      </c>
      <c r="K20" s="12"/>
      <c r="L20" s="28">
        <f>IF(L18=0,"",L16/L18)</f>
        <v>4.353715688462397</v>
      </c>
      <c r="M20" s="12"/>
      <c r="N20" s="28">
        <f>IF(N18=0,"",N16/N18)</f>
        <v>2.6296223830952847</v>
      </c>
      <c r="O20" s="13"/>
      <c r="P20" s="28">
        <f>IF(P18=0,"",P16/P18)</f>
        <v>1.8946515397082657</v>
      </c>
      <c r="Q20" s="13"/>
      <c r="R20" s="28">
        <f>IF(R18=0,"",R16/R18)</f>
        <v>1.4646768893756845</v>
      </c>
      <c r="S20" s="13"/>
      <c r="T20" s="28">
        <f>IF(T18=0,"",T16/T18)</f>
        <v>1.2052785923753666</v>
      </c>
      <c r="U20" s="13"/>
      <c r="V20" s="28">
        <f>IF(V18=0,"",V16/V18)</f>
        <v>0.9834834834834835</v>
      </c>
      <c r="W20" s="13"/>
      <c r="X20" s="28">
        <f>IF(X18=0,"",X16/X18)</f>
        <v>0.7804232804232805</v>
      </c>
      <c r="Y20" s="13"/>
      <c r="Z20" s="28">
        <f>IF(Z18=0,"",Z16/Z18)</f>
        <v>0.75</v>
      </c>
      <c r="AA20" s="141"/>
    </row>
    <row r="21" spans="1:27" ht="22.5">
      <c r="A21" s="146"/>
      <c r="B21" s="141"/>
      <c r="C21" s="143"/>
      <c r="D21" s="124"/>
      <c r="E21" s="121"/>
      <c r="F21" s="11" t="s">
        <v>17</v>
      </c>
      <c r="G21" s="50" t="s">
        <v>579</v>
      </c>
      <c r="H21" s="42" t="s">
        <v>692</v>
      </c>
      <c r="I21" s="44"/>
      <c r="J21" s="29">
        <f>IF(J20&gt;3,(100*$J$16/$I$22),0)</f>
        <v>0</v>
      </c>
      <c r="K21" s="14"/>
      <c r="L21" s="29">
        <f>IF(L20&gt;3,(100*$L$16/$I$22),0)</f>
        <v>25.67480423767849</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75985</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1295</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75985</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612</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3360</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2790</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2184</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6207</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75985</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251</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75985</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4948</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362</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50</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10860</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38</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75985</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19.41287878787879</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64.3465909090909</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83.3198051948052</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16.680194805194805</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22409</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21582</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16168</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18361</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28</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18</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3289</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6221</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1674</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3182</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1615</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3039</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1.77</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2779110</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37">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1959.5762939974438</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72517.076</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108259.62391</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63978</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74043</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77819</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2208</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6261</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6244</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3347</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4534</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1343</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1566</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270</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324</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125</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75985</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46443</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16830</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15615</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69.8598281764744</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77819</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1959.5762939974438</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4.6040515653775325</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5.0009870369151805</v>
      </c>
      <c r="H11" s="54" t="s">
        <v>137</v>
      </c>
      <c r="I11" s="68">
        <f>IF(Datos!C39="","",Datos!C39)</f>
        <v>2005</v>
      </c>
      <c r="J11" s="68" t="str">
        <f>IF(Datos!D39="","",Datos!D39)</f>
        <v>Municipio</v>
      </c>
    </row>
    <row r="12" spans="1:10" ht="11.25">
      <c r="A12" s="34" t="s">
        <v>611</v>
      </c>
      <c r="B12" s="96" t="s">
        <v>231</v>
      </c>
      <c r="C12" s="96">
        <v>9</v>
      </c>
      <c r="D12" s="95" t="s">
        <v>711</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711</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711</v>
      </c>
      <c r="E14" s="33" t="s">
        <v>127</v>
      </c>
      <c r="F14" s="61" t="s">
        <v>633</v>
      </c>
      <c r="G14" s="31">
        <f>IF(Datos!I44=0,"",Datos!I42*Datos!I44/100)</f>
        <v>16.174772788764265</v>
      </c>
      <c r="H14" s="54" t="s">
        <v>12</v>
      </c>
      <c r="I14" s="68">
        <f>IF(Datos!C41="","",Datos!C41)</f>
        <v>2005</v>
      </c>
      <c r="J14" s="68" t="str">
        <f>IF(Datos!D41="","",Datos!D41)</f>
        <v>Municipio</v>
      </c>
    </row>
    <row r="15" spans="1:10" ht="11.25">
      <c r="A15" s="34" t="s">
        <v>611</v>
      </c>
      <c r="B15" s="96" t="s">
        <v>231</v>
      </c>
      <c r="C15" s="96">
        <v>9</v>
      </c>
      <c r="D15" s="95" t="s">
        <v>711</v>
      </c>
      <c r="E15" s="33" t="s">
        <v>128</v>
      </c>
      <c r="F15" s="61" t="s">
        <v>634</v>
      </c>
      <c r="G15" s="31">
        <f>IF(Datos!I45=0,"",Datos!I42*Datos!I45/100)</f>
        <v>3.238105999114522</v>
      </c>
      <c r="H15" s="54" t="s">
        <v>12</v>
      </c>
      <c r="I15" s="68">
        <f>IF(Datos!C41="","",Datos!C41)</f>
        <v>2005</v>
      </c>
      <c r="J15" s="68" t="str">
        <f>IF(Datos!D41="","",Datos!D41)</f>
        <v>Municipio</v>
      </c>
    </row>
    <row r="16" spans="1:10" ht="11.25">
      <c r="A16" s="34" t="s">
        <v>611</v>
      </c>
      <c r="B16" s="96" t="s">
        <v>231</v>
      </c>
      <c r="C16" s="96">
        <v>9</v>
      </c>
      <c r="D16" s="95" t="s">
        <v>711</v>
      </c>
      <c r="E16" s="33" t="s">
        <v>129</v>
      </c>
      <c r="F16" s="61" t="s">
        <v>635</v>
      </c>
      <c r="G16" s="31">
        <f>IF(Datos!I44=0,"",Datos!I43*Datos!I44/100)</f>
        <v>53.61345419495277</v>
      </c>
      <c r="H16" s="54" t="s">
        <v>12</v>
      </c>
      <c r="I16" s="68">
        <f>IF(Datos!C41="","",Datos!C41)</f>
        <v>2005</v>
      </c>
      <c r="J16" s="68" t="str">
        <f>IF(Datos!D41="","",Datos!D41)</f>
        <v>Municipio</v>
      </c>
    </row>
    <row r="17" spans="1:10" ht="11.25">
      <c r="A17" s="34" t="s">
        <v>611</v>
      </c>
      <c r="B17" s="96" t="s">
        <v>231</v>
      </c>
      <c r="C17" s="96">
        <v>9</v>
      </c>
      <c r="D17" s="95" t="s">
        <v>711</v>
      </c>
      <c r="E17" s="33" t="s">
        <v>130</v>
      </c>
      <c r="F17" s="61" t="s">
        <v>636</v>
      </c>
      <c r="G17" s="31">
        <f>IF(Datos!I45=0,"",Datos!I43*Datos!I45/100)</f>
        <v>10.733136714138134</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72.23984629819937</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85.14654053051382</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50.06797281087565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49.93202718912435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42.469229793173454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57.530770206826546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46.16706772086628</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53.83293227913372</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45.45454545454545</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54.54545454545455</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790.1878365757442</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36.23796912344164</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33.62185905303275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69.8598281764744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13.595012997471144</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13.707456326781987</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13.477990003238439</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125</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70.87653781468092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25.67480423767849</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98.28187812611944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19.200095069585654</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6.542982954921122</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2012-01-17T00:17:29Z</dcterms:modified>
  <cp:category/>
  <cp:version/>
  <cp:contentType/>
  <cp:contentStatus/>
</cp:coreProperties>
</file>